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<sst xmlns="http://schemas.openxmlformats.org/spreadsheetml/2006/main" count="57" uniqueCount="24">
  <si>
    <t>Tangent</t>
  </si>
  <si>
    <t>Sine</t>
  </si>
  <si>
    <t>Cosine</t>
  </si>
  <si>
    <t>angle</t>
  </si>
  <si>
    <t>inverse</t>
  </si>
  <si>
    <t>Inv COS</t>
  </si>
  <si>
    <t>Inv TAN</t>
  </si>
  <si>
    <t>Inv SIN</t>
  </si>
  <si>
    <t>Side</t>
  </si>
  <si>
    <t>Opposite</t>
  </si>
  <si>
    <t>Adjacent</t>
  </si>
  <si>
    <t>Hypotenuse</t>
  </si>
  <si>
    <t>Input Angle or inverse</t>
  </si>
  <si>
    <t>Angle</t>
  </si>
  <si>
    <t xml:space="preserve">Enter length in white boxes in three tables below to determine other sides. </t>
  </si>
  <si>
    <t>Angle calculation based on values in cells.</t>
  </si>
  <si>
    <t xml:space="preserve">Enter two values in white boxes below to determine other side. </t>
  </si>
  <si>
    <t>Calculations based on the angle in box to left and on one side.</t>
  </si>
  <si>
    <t>Two sides. No Angle</t>
  </si>
  <si>
    <t>not used</t>
  </si>
  <si>
    <t>ANGLE AND ONE SIDE</t>
  </si>
  <si>
    <t xml:space="preserve">   TWO SIDES</t>
  </si>
  <si>
    <t>All calculations in degrees</t>
  </si>
  <si>
    <t>comptb.cects.com - 12/2/2014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</si>
</sst>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000"/>
    <numFmt numFmtId="166" formatCode="0.000000"/>
    <numFmt numFmtId="167" formatCode="0.0000000"/>
  </numFmts>
  <fonts count="7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6" fontId="1" fillId="2" borderId="1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/>
    </xf>
    <xf numFmtId="166" fontId="1" fillId="2" borderId="5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12" xfId="0" applyFont="1" applyFill="1" applyBorder="1" applyAlignment="1">
      <alignment/>
    </xf>
    <xf numFmtId="166" fontId="1" fillId="2" borderId="12" xfId="0" applyNumberFormat="1" applyFont="1" applyFill="1" applyBorder="1" applyAlignment="1">
      <alignment/>
    </xf>
    <xf numFmtId="0" fontId="1" fillId="4" borderId="12" xfId="0" applyFont="1" applyFill="1" applyBorder="1" applyAlignment="1" applyProtection="1">
      <alignment/>
      <protection locked="0"/>
    </xf>
    <xf numFmtId="167" fontId="1" fillId="4" borderId="12" xfId="0" applyNumberFormat="1" applyFont="1" applyFill="1" applyBorder="1" applyAlignment="1" applyProtection="1">
      <alignment/>
      <protection locked="0"/>
    </xf>
    <xf numFmtId="166" fontId="1" fillId="4" borderId="12" xfId="0" applyNumberFormat="1" applyFont="1" applyFill="1" applyBorder="1" applyAlignment="1" applyProtection="1">
      <alignment/>
      <protection locked="0"/>
    </xf>
    <xf numFmtId="166" fontId="1" fillId="4" borderId="10" xfId="0" applyNumberFormat="1" applyFont="1" applyFill="1" applyBorder="1" applyAlignment="1" applyProtection="1">
      <alignment/>
      <protection locked="0"/>
    </xf>
    <xf numFmtId="166" fontId="1" fillId="4" borderId="3" xfId="0" applyNumberFormat="1" applyFont="1" applyFill="1" applyBorder="1" applyAlignment="1" applyProtection="1">
      <alignment/>
      <protection locked="0"/>
    </xf>
    <xf numFmtId="166" fontId="1" fillId="4" borderId="2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166" fontId="1" fillId="4" borderId="12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0" xfId="0" applyFont="1" applyFill="1" applyAlignment="1">
      <alignment/>
    </xf>
    <xf numFmtId="14" fontId="6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9">
      <selection activeCell="L39" sqref="L39"/>
    </sheetView>
  </sheetViews>
  <sheetFormatPr defaultColWidth="9.140625" defaultRowHeight="12.75"/>
  <cols>
    <col min="1" max="1" width="5.421875" style="0" customWidth="1"/>
    <col min="2" max="2" width="6.00390625" style="0" customWidth="1"/>
    <col min="3" max="3" width="11.57421875" style="0" customWidth="1"/>
    <col min="4" max="4" width="11.421875" style="0" bestFit="1" customWidth="1"/>
    <col min="5" max="5" width="13.421875" style="0" customWidth="1"/>
    <col min="6" max="7" width="11.00390625" style="0" customWidth="1"/>
    <col min="8" max="8" width="6.421875" style="0" customWidth="1"/>
    <col min="10" max="10" width="13.57421875" style="0" customWidth="1"/>
    <col min="11" max="11" width="13.8515625" style="0" customWidth="1"/>
    <col min="12" max="12" width="13.140625" style="0" customWidth="1"/>
    <col min="13" max="13" width="14.28125" style="0" customWidth="1"/>
    <col min="15" max="15" width="5.140625" style="0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2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2"/>
    </row>
    <row r="3" spans="1:16" ht="14.25">
      <c r="A3" s="2"/>
      <c r="B3" s="8"/>
      <c r="C3" s="4"/>
      <c r="D3" s="4"/>
      <c r="E3" s="4"/>
      <c r="F3" s="4"/>
      <c r="G3" s="4"/>
      <c r="H3" s="4"/>
      <c r="I3" s="31" t="s">
        <v>14</v>
      </c>
      <c r="J3" s="4"/>
      <c r="K3" s="4"/>
      <c r="L3" s="4"/>
      <c r="M3" s="4"/>
      <c r="N3" s="4"/>
      <c r="O3" s="14"/>
      <c r="P3" s="2"/>
    </row>
    <row r="4" spans="1:16" ht="15" thickBot="1">
      <c r="A4" s="2"/>
      <c r="B4" s="8"/>
      <c r="C4" s="2"/>
      <c r="D4" s="4"/>
      <c r="E4" s="4"/>
      <c r="F4" s="4"/>
      <c r="G4" s="4"/>
      <c r="H4" s="4"/>
      <c r="I4" s="31" t="s">
        <v>17</v>
      </c>
      <c r="J4" s="4"/>
      <c r="K4" s="4"/>
      <c r="L4" s="4"/>
      <c r="M4" s="4"/>
      <c r="N4" s="4"/>
      <c r="O4" s="14"/>
      <c r="P4" s="2"/>
    </row>
    <row r="5" spans="1:16" ht="15.75" thickBot="1">
      <c r="A5" s="2"/>
      <c r="B5" s="47"/>
      <c r="C5" s="43"/>
      <c r="D5" s="43"/>
      <c r="E5" s="43"/>
      <c r="F5" s="43"/>
      <c r="G5" s="43"/>
      <c r="H5" s="4"/>
      <c r="I5" s="68" t="s">
        <v>0</v>
      </c>
      <c r="J5" s="69"/>
      <c r="K5" s="69"/>
      <c r="L5" s="69"/>
      <c r="M5" s="69"/>
      <c r="N5" s="70"/>
      <c r="O5" s="14"/>
      <c r="P5" s="2"/>
    </row>
    <row r="6" spans="1:16" ht="15.75" thickBot="1">
      <c r="A6" s="2"/>
      <c r="B6" s="47"/>
      <c r="C6" s="43"/>
      <c r="D6" s="50" t="s">
        <v>20</v>
      </c>
      <c r="E6" s="43"/>
      <c r="F6" s="61"/>
      <c r="G6" s="43"/>
      <c r="H6" s="4"/>
      <c r="I6" s="65" t="s">
        <v>8</v>
      </c>
      <c r="J6" s="4"/>
      <c r="K6" s="22" t="s">
        <v>9</v>
      </c>
      <c r="L6" s="57" t="s">
        <v>10</v>
      </c>
      <c r="M6" s="58" t="s">
        <v>11</v>
      </c>
      <c r="N6" s="35" t="s">
        <v>13</v>
      </c>
      <c r="O6" s="14"/>
      <c r="P6" s="2"/>
    </row>
    <row r="7" spans="1:16" ht="15" thickBot="1">
      <c r="A7" s="2"/>
      <c r="B7" s="47"/>
      <c r="C7" s="43"/>
      <c r="D7" s="43"/>
      <c r="E7" s="43"/>
      <c r="F7" s="43"/>
      <c r="G7" s="43"/>
      <c r="H7" s="4"/>
      <c r="I7" s="66"/>
      <c r="J7" s="20" t="s">
        <v>9</v>
      </c>
      <c r="K7" s="39">
        <v>0.6009</v>
      </c>
      <c r="L7" s="23">
        <f>E11*L8</f>
        <v>1.5891172779196494</v>
      </c>
      <c r="M7" s="4"/>
      <c r="N7" s="7"/>
      <c r="O7" s="14"/>
      <c r="P7" s="2"/>
    </row>
    <row r="8" spans="1:16" ht="15" thickBot="1">
      <c r="A8" s="2"/>
      <c r="B8" s="47"/>
      <c r="C8" s="43"/>
      <c r="D8" s="43"/>
      <c r="E8" s="43"/>
      <c r="F8" s="43"/>
      <c r="G8" s="43"/>
      <c r="H8" s="4"/>
      <c r="I8" s="66"/>
      <c r="J8" s="20" t="s">
        <v>10</v>
      </c>
      <c r="K8" s="23">
        <f>K7/E11</f>
        <v>1.2886342085341937</v>
      </c>
      <c r="L8" s="39">
        <v>3.407873</v>
      </c>
      <c r="M8" s="53" t="s">
        <v>19</v>
      </c>
      <c r="N8" s="32">
        <f>D11</f>
        <v>25</v>
      </c>
      <c r="O8" s="14"/>
      <c r="P8" s="2"/>
    </row>
    <row r="9" spans="1:16" ht="15.75" thickBot="1">
      <c r="A9" s="2"/>
      <c r="B9" s="47"/>
      <c r="C9" s="28"/>
      <c r="D9" s="27" t="s">
        <v>12</v>
      </c>
      <c r="E9" s="29"/>
      <c r="F9" s="29"/>
      <c r="G9" s="30"/>
      <c r="H9" s="4"/>
      <c r="I9" s="67"/>
      <c r="J9" s="21" t="s">
        <v>11</v>
      </c>
      <c r="K9" s="24">
        <f>SQRT((K7^2)+(K8^2))</f>
        <v>1.4218505313163363</v>
      </c>
      <c r="L9" s="24">
        <f>SQRT((L7^2)+(L8^2))</f>
        <v>3.7601718188284634</v>
      </c>
      <c r="M9" s="9"/>
      <c r="N9" s="10"/>
      <c r="O9" s="14"/>
      <c r="P9" s="2"/>
    </row>
    <row r="10" spans="1:16" ht="15.75" thickBot="1">
      <c r="A10" s="2"/>
      <c r="B10" s="47"/>
      <c r="C10" s="8"/>
      <c r="D10" s="4"/>
      <c r="E10" s="18" t="s">
        <v>0</v>
      </c>
      <c r="F10" s="18" t="s">
        <v>1</v>
      </c>
      <c r="G10" s="19" t="s">
        <v>2</v>
      </c>
      <c r="H10" s="4"/>
      <c r="I10" s="4"/>
      <c r="J10" s="4"/>
      <c r="K10" s="4"/>
      <c r="L10" s="4"/>
      <c r="M10" s="4"/>
      <c r="N10" s="4"/>
      <c r="O10" s="14"/>
      <c r="P10" s="2"/>
    </row>
    <row r="11" spans="1:16" ht="15.75" thickBot="1">
      <c r="A11" s="2"/>
      <c r="B11" s="47"/>
      <c r="C11" s="56" t="s">
        <v>3</v>
      </c>
      <c r="D11" s="37">
        <v>25</v>
      </c>
      <c r="E11" s="11">
        <f>TAN(D11*PI()/180)</f>
        <v>0.4663076581549986</v>
      </c>
      <c r="F11" s="12">
        <f>SIN(D11*PI()/180)</f>
        <v>0.42261826174069944</v>
      </c>
      <c r="G11" s="13">
        <f>COS(D11*PI()/180)</f>
        <v>0.9063077870366499</v>
      </c>
      <c r="H11" s="4"/>
      <c r="I11" s="68" t="s">
        <v>1</v>
      </c>
      <c r="J11" s="69"/>
      <c r="K11" s="69"/>
      <c r="L11" s="69"/>
      <c r="M11" s="69"/>
      <c r="N11" s="71"/>
      <c r="O11" s="14"/>
      <c r="P11" s="2"/>
    </row>
    <row r="12" spans="1:16" ht="15.75" thickBot="1">
      <c r="A12" s="2"/>
      <c r="B12" s="47"/>
      <c r="C12" s="3"/>
      <c r="D12" s="4"/>
      <c r="E12" s="4"/>
      <c r="F12" s="4"/>
      <c r="G12" s="14"/>
      <c r="H12" s="4"/>
      <c r="I12" s="65" t="s">
        <v>8</v>
      </c>
      <c r="J12" s="4"/>
      <c r="K12" s="22" t="s">
        <v>9</v>
      </c>
      <c r="L12" s="57" t="s">
        <v>10</v>
      </c>
      <c r="M12" s="58" t="s">
        <v>11</v>
      </c>
      <c r="N12" s="35" t="s">
        <v>13</v>
      </c>
      <c r="O12" s="14"/>
      <c r="P12" s="2"/>
    </row>
    <row r="13" spans="1:16" ht="15.75" thickBot="1">
      <c r="A13" s="2"/>
      <c r="B13" s="47"/>
      <c r="C13" s="3"/>
      <c r="D13" s="4"/>
      <c r="E13" s="18" t="s">
        <v>6</v>
      </c>
      <c r="F13" s="18" t="s">
        <v>7</v>
      </c>
      <c r="G13" s="19" t="s">
        <v>5</v>
      </c>
      <c r="H13" s="4"/>
      <c r="I13" s="66"/>
      <c r="J13" s="20" t="s">
        <v>9</v>
      </c>
      <c r="K13" s="39">
        <v>0.6009</v>
      </c>
      <c r="L13" s="23"/>
      <c r="M13" s="6">
        <f>F11*M15</f>
        <v>1.4624472507492947</v>
      </c>
      <c r="N13" s="7"/>
      <c r="O13" s="14"/>
      <c r="P13" s="2"/>
    </row>
    <row r="14" spans="1:16" ht="15.75" thickBot="1">
      <c r="A14" s="2"/>
      <c r="B14" s="47"/>
      <c r="C14" s="56" t="s">
        <v>4</v>
      </c>
      <c r="D14" s="38">
        <v>0.176327</v>
      </c>
      <c r="E14" s="11">
        <f>(ATAN(D14)*(180/PI()))</f>
        <v>10.000001071993951</v>
      </c>
      <c r="F14" s="12">
        <f>(ASIN(D14)*(180/PI()))</f>
        <v>10.155890557217369</v>
      </c>
      <c r="G14" s="13">
        <f>(ACOS(D14)*(180/PI()))</f>
        <v>79.84410944278264</v>
      </c>
      <c r="H14" s="4"/>
      <c r="I14" s="66"/>
      <c r="J14" s="20" t="s">
        <v>10</v>
      </c>
      <c r="K14" s="23">
        <f>SQRT((K15^2)-(K13^2))</f>
        <v>1.2886342085341937</v>
      </c>
      <c r="L14" s="54" t="s">
        <v>19</v>
      </c>
      <c r="M14" s="6">
        <f>SQRT((M15^2)-(M13^2))</f>
        <v>3.13622825011204</v>
      </c>
      <c r="N14" s="32">
        <f>D11</f>
        <v>25</v>
      </c>
      <c r="O14" s="14"/>
      <c r="P14" s="2"/>
    </row>
    <row r="15" spans="1:16" ht="15" thickBot="1">
      <c r="A15" s="2"/>
      <c r="B15" s="47"/>
      <c r="C15" s="15"/>
      <c r="D15" s="16"/>
      <c r="E15" s="16"/>
      <c r="F15" s="16"/>
      <c r="G15" s="17"/>
      <c r="H15" s="4"/>
      <c r="I15" s="67"/>
      <c r="J15" s="21" t="s">
        <v>11</v>
      </c>
      <c r="K15" s="24">
        <f>K13/F11</f>
        <v>1.4218505313163363</v>
      </c>
      <c r="L15" s="24"/>
      <c r="M15" s="40">
        <v>3.460445</v>
      </c>
      <c r="N15" s="10"/>
      <c r="O15" s="14"/>
      <c r="P15" s="2"/>
    </row>
    <row r="16" spans="1:16" ht="15" thickBot="1">
      <c r="A16" s="2"/>
      <c r="B16" s="47"/>
      <c r="C16" s="43"/>
      <c r="D16" s="43"/>
      <c r="E16" s="43"/>
      <c r="F16" s="43"/>
      <c r="G16" s="43"/>
      <c r="H16" s="4"/>
      <c r="I16" s="4"/>
      <c r="J16" s="4"/>
      <c r="K16" s="4"/>
      <c r="L16" s="4"/>
      <c r="M16" s="4"/>
      <c r="N16" s="4"/>
      <c r="O16" s="14"/>
      <c r="P16" s="2"/>
    </row>
    <row r="17" spans="1:16" ht="15.75" thickBot="1">
      <c r="A17" s="2"/>
      <c r="B17" s="8"/>
      <c r="C17" s="4"/>
      <c r="D17" s="4"/>
      <c r="E17" s="4"/>
      <c r="F17" s="4"/>
      <c r="G17" s="4"/>
      <c r="H17" s="4"/>
      <c r="I17" s="68" t="s">
        <v>2</v>
      </c>
      <c r="J17" s="69"/>
      <c r="K17" s="69"/>
      <c r="L17" s="69"/>
      <c r="M17" s="69"/>
      <c r="N17" s="71"/>
      <c r="O17" s="14"/>
      <c r="P17" s="2"/>
    </row>
    <row r="18" spans="1:16" ht="15" thickBot="1">
      <c r="A18" s="2"/>
      <c r="B18" s="8"/>
      <c r="C18" s="4"/>
      <c r="D18" s="4"/>
      <c r="E18" s="4"/>
      <c r="F18" s="4"/>
      <c r="G18" s="4"/>
      <c r="H18" s="4"/>
      <c r="I18" s="65" t="s">
        <v>8</v>
      </c>
      <c r="J18" s="4"/>
      <c r="K18" s="57" t="s">
        <v>9</v>
      </c>
      <c r="L18" s="57" t="s">
        <v>10</v>
      </c>
      <c r="M18" s="57" t="s">
        <v>11</v>
      </c>
      <c r="N18" s="35" t="s">
        <v>13</v>
      </c>
      <c r="O18" s="14"/>
      <c r="P18" s="2"/>
    </row>
    <row r="19" spans="1:16" ht="15" thickBot="1">
      <c r="A19" s="2"/>
      <c r="B19" s="8"/>
      <c r="C19" s="4"/>
      <c r="D19" s="4"/>
      <c r="E19" s="4"/>
      <c r="F19" s="4"/>
      <c r="G19" s="4"/>
      <c r="H19" s="4"/>
      <c r="I19" s="66"/>
      <c r="J19" s="20" t="s">
        <v>9</v>
      </c>
      <c r="K19" s="25"/>
      <c r="L19" s="23">
        <f>SQRT((L21^2)-(L20^2))</f>
        <v>1.5891172779196499</v>
      </c>
      <c r="M19" s="23">
        <f>SQRT((M21^2)-(M20^2))</f>
        <v>1.462447250749295</v>
      </c>
      <c r="N19" s="7"/>
      <c r="O19" s="14"/>
      <c r="P19" s="2"/>
    </row>
    <row r="20" spans="1:16" ht="15" thickBot="1">
      <c r="A20" s="2"/>
      <c r="B20" s="8"/>
      <c r="C20" s="4"/>
      <c r="D20" s="4"/>
      <c r="E20" s="4"/>
      <c r="F20" s="4"/>
      <c r="G20" s="4"/>
      <c r="H20" s="4"/>
      <c r="I20" s="66"/>
      <c r="J20" s="20" t="s">
        <v>10</v>
      </c>
      <c r="K20" s="55" t="s">
        <v>19</v>
      </c>
      <c r="L20" s="39">
        <v>3.407873</v>
      </c>
      <c r="M20" s="23">
        <f>M21*G11</f>
        <v>3.13622825011204</v>
      </c>
      <c r="N20" s="32">
        <f>D11</f>
        <v>25</v>
      </c>
      <c r="O20" s="14"/>
      <c r="P20" s="2"/>
    </row>
    <row r="21" spans="1:16" ht="15" thickBot="1">
      <c r="A21" s="2"/>
      <c r="B21" s="8"/>
      <c r="C21" s="4"/>
      <c r="D21" s="62" t="s">
        <v>22</v>
      </c>
      <c r="E21" s="4"/>
      <c r="F21" s="4"/>
      <c r="G21" s="4"/>
      <c r="H21" s="4"/>
      <c r="I21" s="67"/>
      <c r="J21" s="21" t="s">
        <v>11</v>
      </c>
      <c r="K21" s="26"/>
      <c r="L21" s="24">
        <f>L20/G11</f>
        <v>3.760171818828464</v>
      </c>
      <c r="M21" s="39">
        <v>3.460445</v>
      </c>
      <c r="N21" s="10"/>
      <c r="O21" s="14"/>
      <c r="P21" s="2"/>
    </row>
    <row r="22" spans="1:16" ht="15" thickBot="1">
      <c r="A22" s="2"/>
      <c r="B22" s="4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9"/>
      <c r="P22" s="2"/>
    </row>
    <row r="23" spans="1:16" ht="15" thickBot="1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</row>
    <row r="24" spans="1:16" ht="14.25">
      <c r="A24" s="2"/>
      <c r="B24" s="4"/>
      <c r="C24" s="4"/>
      <c r="D24" s="4"/>
      <c r="E24" s="44"/>
      <c r="F24" s="45"/>
      <c r="G24" s="45"/>
      <c r="H24" s="45"/>
      <c r="I24" s="45"/>
      <c r="J24" s="45"/>
      <c r="K24" s="45"/>
      <c r="L24" s="45"/>
      <c r="M24" s="45"/>
      <c r="N24" s="46"/>
      <c r="O24" s="4"/>
      <c r="P24" s="2"/>
    </row>
    <row r="25" spans="1:16" ht="14.25">
      <c r="A25" s="2"/>
      <c r="B25" s="1"/>
      <c r="C25" s="1"/>
      <c r="D25" s="1"/>
      <c r="E25" s="8"/>
      <c r="F25" s="4"/>
      <c r="G25" s="4"/>
      <c r="H25" s="4"/>
      <c r="I25" s="31" t="s">
        <v>16</v>
      </c>
      <c r="J25" s="4"/>
      <c r="K25" s="4"/>
      <c r="L25" s="4"/>
      <c r="M25" s="4"/>
      <c r="N25" s="14"/>
      <c r="O25" s="1"/>
      <c r="P25" s="2"/>
    </row>
    <row r="26" spans="1:16" ht="15" thickBot="1">
      <c r="A26" s="2"/>
      <c r="B26" s="1"/>
      <c r="C26" s="1"/>
      <c r="D26" s="1"/>
      <c r="E26" s="47"/>
      <c r="F26" s="4"/>
      <c r="G26" s="4"/>
      <c r="H26" s="4"/>
      <c r="I26" s="31" t="s">
        <v>15</v>
      </c>
      <c r="J26" s="4"/>
      <c r="K26" s="4"/>
      <c r="L26" s="4"/>
      <c r="M26" s="4"/>
      <c r="N26" s="14"/>
      <c r="O26" s="1"/>
      <c r="P26" s="2"/>
    </row>
    <row r="27" spans="1:16" ht="15.75" thickBot="1">
      <c r="A27" s="2"/>
      <c r="B27" s="2"/>
      <c r="C27" s="2"/>
      <c r="D27" s="2"/>
      <c r="E27" s="47"/>
      <c r="F27" s="43"/>
      <c r="G27" s="43"/>
      <c r="H27" s="43"/>
      <c r="I27" s="72" t="s">
        <v>18</v>
      </c>
      <c r="J27" s="73"/>
      <c r="K27" s="73"/>
      <c r="L27" s="73"/>
      <c r="M27" s="74"/>
      <c r="N27" s="59"/>
      <c r="O27" s="2"/>
      <c r="P27" s="2"/>
    </row>
    <row r="28" spans="1:16" ht="14.25" customHeight="1" thickBot="1">
      <c r="A28" s="2"/>
      <c r="B28" s="2"/>
      <c r="C28" s="2"/>
      <c r="D28" s="2"/>
      <c r="E28" s="47"/>
      <c r="F28" s="43"/>
      <c r="G28" s="43"/>
      <c r="H28" s="43"/>
      <c r="I28" s="63" t="s">
        <v>8</v>
      </c>
      <c r="J28" s="5"/>
      <c r="K28" s="22" t="s">
        <v>0</v>
      </c>
      <c r="L28" s="22" t="s">
        <v>1</v>
      </c>
      <c r="M28" s="22" t="s">
        <v>2</v>
      </c>
      <c r="N28" s="33"/>
      <c r="O28" s="2"/>
      <c r="P28" s="2"/>
    </row>
    <row r="29" spans="1:16" ht="14.25" customHeight="1" thickBot="1">
      <c r="A29" s="2"/>
      <c r="B29" s="2"/>
      <c r="C29" s="2"/>
      <c r="D29" s="2"/>
      <c r="E29" s="47"/>
      <c r="F29" s="50" t="s">
        <v>21</v>
      </c>
      <c r="G29" s="43"/>
      <c r="H29" s="43"/>
      <c r="I29" s="64"/>
      <c r="J29" s="33" t="s">
        <v>9</v>
      </c>
      <c r="K29" s="39">
        <v>0.6009</v>
      </c>
      <c r="L29" s="39">
        <v>0.6009</v>
      </c>
      <c r="M29" s="36">
        <f>SQRT((M31^2)-(M30^2))</f>
        <v>0.6009003360757922</v>
      </c>
      <c r="N29" s="7"/>
      <c r="O29" s="2"/>
      <c r="P29" s="2"/>
    </row>
    <row r="30" spans="1:16" ht="15" thickBot="1">
      <c r="A30" s="2"/>
      <c r="B30" s="2"/>
      <c r="C30" s="2"/>
      <c r="D30" s="2"/>
      <c r="E30" s="47"/>
      <c r="F30" s="43"/>
      <c r="G30" s="43"/>
      <c r="H30" s="43"/>
      <c r="I30" s="64"/>
      <c r="J30" s="33" t="s">
        <v>10</v>
      </c>
      <c r="K30" s="52">
        <v>3.407873</v>
      </c>
      <c r="L30" s="36">
        <f>SQRT((L31^2)-(L29^2))</f>
        <v>3.40787305925925</v>
      </c>
      <c r="M30" s="39">
        <v>3.407873</v>
      </c>
      <c r="N30" s="32"/>
      <c r="O30" s="2"/>
      <c r="P30" s="2"/>
    </row>
    <row r="31" spans="1:16" ht="15" customHeight="1" thickBot="1">
      <c r="A31" s="2"/>
      <c r="B31" s="2"/>
      <c r="C31" s="2"/>
      <c r="D31" s="2"/>
      <c r="E31" s="47"/>
      <c r="F31" s="43"/>
      <c r="G31" s="43"/>
      <c r="H31" s="43"/>
      <c r="I31" s="64"/>
      <c r="J31" s="33" t="s">
        <v>11</v>
      </c>
      <c r="K31" s="23">
        <f>SQRT((K29^2)+(K30^2))</f>
        <v>3.4604449416410312</v>
      </c>
      <c r="L31" s="41">
        <v>3.460445</v>
      </c>
      <c r="M31" s="42">
        <v>3.460445</v>
      </c>
      <c r="N31" s="7"/>
      <c r="O31" s="2"/>
      <c r="P31" s="2"/>
    </row>
    <row r="32" spans="1:16" ht="15" thickBot="1">
      <c r="A32" s="2"/>
      <c r="B32" s="2"/>
      <c r="C32" s="2"/>
      <c r="D32" s="2"/>
      <c r="E32" s="47"/>
      <c r="F32" s="43"/>
      <c r="G32" s="43"/>
      <c r="H32" s="43"/>
      <c r="I32" s="34"/>
      <c r="J32" s="35" t="s">
        <v>13</v>
      </c>
      <c r="K32" s="36">
        <f>(ATAN(K29/K30)*(180/PI()))</f>
        <v>10.00000070558629</v>
      </c>
      <c r="L32" s="36">
        <f>(ASIN(L29/L31)*(180/PI()))</f>
        <v>10.000000535206889</v>
      </c>
      <c r="M32" s="36">
        <f>(ACOS(M30/M31)*(180/PI()))</f>
        <v>10.000006185571307</v>
      </c>
      <c r="N32" s="60"/>
      <c r="O32" s="2"/>
      <c r="P32" s="2"/>
    </row>
    <row r="33" spans="1:16" ht="12.75">
      <c r="A33" s="2"/>
      <c r="B33" s="2"/>
      <c r="C33" s="2"/>
      <c r="D33" s="2"/>
      <c r="E33" s="47"/>
      <c r="F33" s="62" t="s">
        <v>22</v>
      </c>
      <c r="G33" s="43"/>
      <c r="H33" s="43"/>
      <c r="I33" s="43"/>
      <c r="J33" s="43"/>
      <c r="K33" s="43"/>
      <c r="L33" s="43"/>
      <c r="M33" s="43"/>
      <c r="N33" s="51"/>
      <c r="O33" s="2"/>
      <c r="P33" s="2"/>
    </row>
    <row r="34" spans="1:16" ht="13.5" thickBot="1">
      <c r="A34" s="2"/>
      <c r="B34" s="2"/>
      <c r="C34" s="2"/>
      <c r="D34" s="2"/>
      <c r="E34" s="15"/>
      <c r="F34" s="16"/>
      <c r="G34" s="16"/>
      <c r="H34" s="16"/>
      <c r="I34" s="16"/>
      <c r="J34" s="16"/>
      <c r="K34" s="16"/>
      <c r="L34" s="16"/>
      <c r="M34" s="16"/>
      <c r="N34" s="17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 t="s">
        <v>23</v>
      </c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5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6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 selectLockedCells="1"/>
  <mergeCells count="8">
    <mergeCell ref="I28:I31"/>
    <mergeCell ref="I18:I21"/>
    <mergeCell ref="I5:N5"/>
    <mergeCell ref="I11:N11"/>
    <mergeCell ref="I17:N17"/>
    <mergeCell ref="I6:I9"/>
    <mergeCell ref="I12:I15"/>
    <mergeCell ref="I27:M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trig calculator</dc:subject>
  <dc:creator>http://comptb.cects.com</dc:creator>
  <cp:keywords/>
  <dc:description/>
  <cp:lastModifiedBy>Home</cp:lastModifiedBy>
  <dcterms:created xsi:type="dcterms:W3CDTF">1901-01-01T05:00:00Z</dcterms:created>
  <dcterms:modified xsi:type="dcterms:W3CDTF">2014-12-02T21:14:34Z</dcterms:modified>
  <cp:category/>
  <cp:version/>
  <cp:contentType/>
  <cp:contentStatus/>
</cp:coreProperties>
</file>